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María Ortiz\Downloads\"/>
    </mc:Choice>
  </mc:AlternateContent>
  <xr:revisionPtr revIDLastSave="0" documentId="13_ncr:1_{7B22A011-014D-443F-9873-4DC63C69F0C4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LDF IADPyOP A" sheetId="1" r:id="rId1"/>
    <sheet name="LDF IADPyOP B OC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ALI2" localSheetId="0">#REF!</definedName>
    <definedName name="___ALI2" localSheetId="1">#REF!</definedName>
    <definedName name="___ALI2">#REF!</definedName>
    <definedName name="___ALI3" localSheetId="0">#REF!</definedName>
    <definedName name="___ALI3" localSheetId="1">#REF!</definedName>
    <definedName name="___ALI3">#REF!</definedName>
    <definedName name="___ALI4" localSheetId="0">#REF!</definedName>
    <definedName name="___ALI4" localSheetId="1">#REF!</definedName>
    <definedName name="___ALI4">#REF!</definedName>
    <definedName name="___ALI5" localSheetId="0">#REF!</definedName>
    <definedName name="___ALI5" localSheetId="1">#REF!</definedName>
    <definedName name="___ALI5">#REF!</definedName>
    <definedName name="___ALI6" localSheetId="0">#REF!</definedName>
    <definedName name="___ALI6" localSheetId="1">#REF!</definedName>
    <definedName name="___ALI6">#REF!</definedName>
    <definedName name="__ALI2" localSheetId="0">#REF!</definedName>
    <definedName name="__ALI2" localSheetId="1">#REF!</definedName>
    <definedName name="__ALI2">#REF!</definedName>
    <definedName name="__ALI3" localSheetId="0">#REF!</definedName>
    <definedName name="__ALI3" localSheetId="1">#REF!</definedName>
    <definedName name="__ALI3">#REF!</definedName>
    <definedName name="__ALI4" localSheetId="0">#REF!</definedName>
    <definedName name="__ALI4" localSheetId="1">#REF!</definedName>
    <definedName name="__ALI4">#REF!</definedName>
    <definedName name="__ALI5" localSheetId="0">#REF!</definedName>
    <definedName name="__ALI5" localSheetId="1">#REF!</definedName>
    <definedName name="__ALI5">#REF!</definedName>
    <definedName name="__ALI6" localSheetId="0">#REF!</definedName>
    <definedName name="__ALI6" localSheetId="1">#REF!</definedName>
    <definedName name="__ALI6">#REF!</definedName>
    <definedName name="_ALI2" localSheetId="0">#REF!</definedName>
    <definedName name="_ALI2" localSheetId="1">#REF!</definedName>
    <definedName name="_ALI2">#REF!</definedName>
    <definedName name="_ALI3" localSheetId="0">#REF!</definedName>
    <definedName name="_ALI3" localSheetId="1">#REF!</definedName>
    <definedName name="_ALI3">#REF!</definedName>
    <definedName name="_ALI4" localSheetId="0">#REF!</definedName>
    <definedName name="_ALI4" localSheetId="1">#REF!</definedName>
    <definedName name="_ALI4">#REF!</definedName>
    <definedName name="_ALI5" localSheetId="0">#REF!</definedName>
    <definedName name="_ALI5" localSheetId="1">#REF!</definedName>
    <definedName name="_ALI5">#REF!</definedName>
    <definedName name="_ALI6" localSheetId="0">#REF!</definedName>
    <definedName name="_ALI6" localSheetId="1">#REF!</definedName>
    <definedName name="_ALI6">#REF!</definedName>
    <definedName name="Acreed">[1]CATALOGOS!$M$1:$M$87</definedName>
    <definedName name="ALI" localSheetId="0">#REF!</definedName>
    <definedName name="ALI" localSheetId="1">#REF!</definedName>
    <definedName name="ALI">#REF!</definedName>
    <definedName name="Alta">[2]CATALOGOS!$J$1:$J$6</definedName>
    <definedName name="Base_datos_IM" localSheetId="0">[3]INDIRECTA!#REF!</definedName>
    <definedName name="Base_datos_IM" localSheetId="1">[3]INDIRECTA!#REF!</definedName>
    <definedName name="Base_datos_IM">[3]INDIRECTA!#REF!</definedName>
    <definedName name="_xlnm.Database" localSheetId="0">[3]INDIRECTA!#REF!</definedName>
    <definedName name="_xlnm.Database" localSheetId="1">[3]INDIRECTA!#REF!</definedName>
    <definedName name="_xlnm.Database">[3]INDIRECTA!#REF!</definedName>
    <definedName name="bonos" localSheetId="0">#REF!</definedName>
    <definedName name="bonos" localSheetId="1">#REF!</definedName>
    <definedName name="bonos">#REF!</definedName>
    <definedName name="CCC" localSheetId="0">#REF!</definedName>
    <definedName name="CCC" localSheetId="1">#REF!</definedName>
    <definedName name="CCC">#REF!</definedName>
    <definedName name="concentrado" localSheetId="0">#REF!</definedName>
    <definedName name="concentrado" localSheetId="1">#REF!</definedName>
    <definedName name="concentrado">#REF!</definedName>
    <definedName name="D">[4]CATALOGOS!$M$1:$M$87</definedName>
    <definedName name="DEUDA_PUBLICA_DE_ENTIDADES_FEDERATIVAS_Y_MUNICIPIOS_POR_TIPO_DE_DEUDOR" localSheetId="0">#REF!</definedName>
    <definedName name="DEUDA_PUBLICA_DE_ENTIDADES_FEDERATIVAS_Y_MUNICIPIOS_POR_TIPO_DE_DEUDOR" localSheetId="1">#REF!</definedName>
    <definedName name="DEUDA_PUBLICA_DE_ENTIDADES_FEDERATIVAS_Y_MUNICIPIOS_POR_TIPO_DE_DEUDOR">#REF!</definedName>
    <definedName name="ENERO" localSheetId="0">#REF!</definedName>
    <definedName name="ENERO" localSheetId="1">#REF!</definedName>
    <definedName name="ENERO">#REF!</definedName>
    <definedName name="FtePago">[1]CATALOGOS!$T$1:$T$3</definedName>
    <definedName name="garantia" localSheetId="0">#REF!</definedName>
    <definedName name="garantia" localSheetId="1">#REF!</definedName>
    <definedName name="garantia">#REF!</definedName>
    <definedName name="Garantias">[1]CATALOGOS!$W$1:$W$10</definedName>
    <definedName name="garuantias">[5]CATALOGOS!$W$1:$W$10</definedName>
    <definedName name="GobEdo" localSheetId="0">#REF!</definedName>
    <definedName name="GobEdo" localSheetId="1">#REF!</definedName>
    <definedName name="GobEdo">#REF!</definedName>
    <definedName name="H">[6]CATALOGOS!$I$1:$I$2</definedName>
    <definedName name="HSep_2010" localSheetId="0">#REF!</definedName>
    <definedName name="HSep_2010" localSheetId="1">#REF!</definedName>
    <definedName name="HSep_2010">#REF!</definedName>
    <definedName name="L" localSheetId="0">#REF!</definedName>
    <definedName name="L" localSheetId="1">#REF!</definedName>
    <definedName name="L">#REF!</definedName>
    <definedName name="mensual" localSheetId="0">#REF!</definedName>
    <definedName name="mensual" localSheetId="1">#REF!</definedName>
    <definedName name="mensual">#REF!</definedName>
    <definedName name="MIRES" localSheetId="0">[3]INDIRECTA!#REF!</definedName>
    <definedName name="MIRES" localSheetId="1">[3]INDIRECTA!#REF!</definedName>
    <definedName name="MIRES">[3]INDIRECTA!#REF!</definedName>
    <definedName name="oax" localSheetId="0">#REF!</definedName>
    <definedName name="oax" localSheetId="1">#REF!</definedName>
    <definedName name="oax">#REF!</definedName>
    <definedName name="qq" localSheetId="0">#REF!</definedName>
    <definedName name="qq" localSheetId="1">#REF!</definedName>
    <definedName name="qq">#REF!</definedName>
    <definedName name="RESP" localSheetId="0">#REF!</definedName>
    <definedName name="RESP" localSheetId="1">#REF!</definedName>
    <definedName name="RESP">#REF!</definedName>
    <definedName name="RESP1">[1]CATALOGOS!$I$1:$I$2</definedName>
    <definedName name="rrr" localSheetId="0">[3]INDIRECTA!#REF!</definedName>
    <definedName name="rrr" localSheetId="1">[3]INDIRECTA!#REF!</definedName>
    <definedName name="rrr">[3]INDIRECTA!#REF!</definedName>
    <definedName name="SOBRETAA">[1]CATALOGOS!$E$1:$E$3</definedName>
    <definedName name="sobretasa" localSheetId="0">#REF!</definedName>
    <definedName name="sobretasa" localSheetId="1">#REF!</definedName>
    <definedName name="sobretasa">#REF!</definedName>
    <definedName name="sobretasas">[1]CATALOGOS!$E$1:$E$3</definedName>
    <definedName name="sss" localSheetId="0">[3]INDIRECTA!#REF!</definedName>
    <definedName name="sss" localSheetId="1">[3]INDIRECTA!#REF!</definedName>
    <definedName name="sss">[3]INDIRECTA!#REF!</definedName>
    <definedName name="tasas" localSheetId="0">#REF!</definedName>
    <definedName name="tasas" localSheetId="1">#REF!</definedName>
    <definedName name="tasas">#REF!</definedName>
    <definedName name="ttf">[7]CATALOGOS!$E$1:$E$3</definedName>
    <definedName name="VER" localSheetId="0">#REF!</definedName>
    <definedName name="VER" localSheetId="1">#REF!</definedName>
    <definedName name="VER">#REF!</definedName>
    <definedName name="W">[8]CATALOGOS!$E$1:$E$3</definedName>
    <definedName name="X">[8]CATALOGOS!$G$1:$G$6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7" i="1" s="1"/>
  <c r="C8" i="1"/>
  <c r="C7" i="1" s="1"/>
  <c r="D8" i="1"/>
  <c r="D7" i="1" s="1"/>
  <c r="D6" i="1" s="1"/>
  <c r="D36" i="1" s="1"/>
  <c r="E8" i="1"/>
  <c r="E7" i="1" s="1"/>
  <c r="G8" i="1"/>
  <c r="G7" i="1" s="1"/>
  <c r="H8" i="1"/>
  <c r="H7" i="1" s="1"/>
  <c r="F9" i="1"/>
  <c r="F10" i="1"/>
  <c r="F11" i="1"/>
  <c r="F12" i="1"/>
  <c r="F13" i="1"/>
  <c r="F14" i="1"/>
  <c r="F15" i="1"/>
  <c r="F16" i="1"/>
  <c r="F17" i="1"/>
  <c r="F18" i="1"/>
  <c r="F19" i="1"/>
  <c r="B24" i="1"/>
  <c r="B23" i="1" s="1"/>
  <c r="C24" i="1"/>
  <c r="C23" i="1" s="1"/>
  <c r="D24" i="1"/>
  <c r="D23" i="1" s="1"/>
  <c r="E24" i="1"/>
  <c r="E23" i="1" s="1"/>
  <c r="G24" i="1"/>
  <c r="G23" i="1" s="1"/>
  <c r="H24" i="1"/>
  <c r="H23" i="1" s="1"/>
  <c r="F25" i="1"/>
  <c r="F26" i="1"/>
  <c r="F27" i="1"/>
  <c r="F28" i="1"/>
  <c r="F29" i="1"/>
  <c r="F30" i="1"/>
  <c r="H6" i="1" l="1"/>
  <c r="H36" i="1" s="1"/>
  <c r="C6" i="1"/>
  <c r="C36" i="1" s="1"/>
  <c r="F8" i="1"/>
  <c r="F7" i="1" s="1"/>
  <c r="F24" i="1"/>
  <c r="F23" i="1" s="1"/>
  <c r="E6" i="1"/>
  <c r="E36" i="1" s="1"/>
  <c r="G6" i="1"/>
  <c r="G36" i="1" s="1"/>
  <c r="B6" i="1"/>
  <c r="B36" i="1" s="1"/>
  <c r="F6" i="1" l="1"/>
  <c r="F36" i="1" s="1"/>
</calcChain>
</file>

<file path=xl/sharedStrings.xml><?xml version="1.0" encoding="utf-8"?>
<sst xmlns="http://schemas.openxmlformats.org/spreadsheetml/2006/main" count="79" uniqueCount="65">
  <si>
    <t>5.Valor de Instrumentos Bono Cupón Cero  (Informativo)</t>
  </si>
  <si>
    <t>4. Deuda Contingente  (informativo)</t>
  </si>
  <si>
    <t>3. Total de la Deuda Pública y Otros Pasivos  (3=1+2)</t>
  </si>
  <si>
    <t xml:space="preserve">2. Otros Pasivos </t>
  </si>
  <si>
    <t xml:space="preserve">  b3) Arrendamientos Financieros</t>
  </si>
  <si>
    <t xml:space="preserve">  b2) Titulos y Valores</t>
  </si>
  <si>
    <t xml:space="preserve">        Santander  700</t>
  </si>
  <si>
    <t xml:space="preserve">         Banobras 4,000</t>
  </si>
  <si>
    <t xml:space="preserve">         Banobras 2,155</t>
  </si>
  <si>
    <t xml:space="preserve">         Banobras 5,000</t>
  </si>
  <si>
    <t xml:space="preserve">          Banobras Más Oaxaca</t>
  </si>
  <si>
    <t xml:space="preserve">          Banobras</t>
  </si>
  <si>
    <t xml:space="preserve">  b1) Instituciones de Crédito</t>
  </si>
  <si>
    <t xml:space="preserve">  B. Largo Plazo</t>
  </si>
  <si>
    <t xml:space="preserve"> a3) Arrendamientos Financieros</t>
  </si>
  <si>
    <t xml:space="preserve">  a2) Titulos y Valores</t>
  </si>
  <si>
    <t xml:space="preserve">          Banorte</t>
  </si>
  <si>
    <t xml:space="preserve">          Hsbc</t>
  </si>
  <si>
    <t xml:space="preserve">          Scotiabank Inverlat</t>
  </si>
  <si>
    <t xml:space="preserve">          Santander</t>
  </si>
  <si>
    <t xml:space="preserve">          Multiva</t>
  </si>
  <si>
    <t xml:space="preserve">         Banorte ( antes  Interacciones)</t>
  </si>
  <si>
    <t xml:space="preserve">  a1) Instituciones de Crédito </t>
  </si>
  <si>
    <t xml:space="preserve">  A. Corto Plazo</t>
  </si>
  <si>
    <t>1. Deuda Pública (1=A+B)</t>
  </si>
  <si>
    <t xml:space="preserve">Pago de Comisiones y demás costos asociados durante el Periodo </t>
  </si>
  <si>
    <t>Pago de Intereses del Periodo</t>
  </si>
  <si>
    <t>Saldo Final del Periodo</t>
  </si>
  <si>
    <t>Revaluaciones, Reclasificaciones y Otros Ajustes</t>
  </si>
  <si>
    <t>Amortizaciones del Periodo</t>
  </si>
  <si>
    <t xml:space="preserve">Disposiciones del Periodo </t>
  </si>
  <si>
    <t>Saldo al 31 de diciembre de 2018</t>
  </si>
  <si>
    <t>Denominación de la Deuda Pública y Otros Pasivos</t>
  </si>
  <si>
    <t>(PESOS)</t>
  </si>
  <si>
    <t>Del 01 de enero al  31 de diciembre de 2019</t>
  </si>
  <si>
    <t>Informe Analítico de la Deuda Pública y Otros Pasivos (a)</t>
  </si>
  <si>
    <t xml:space="preserve">GOBIERNO ESTATAL CONSOLIDADO </t>
  </si>
  <si>
    <t>Informe Analítico de la Deuda Pública y Otros Pasivos (b)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</si>
  <si>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</si>
  <si>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</si>
  <si>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</si>
  <si>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</si>
  <si>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</si>
  <si>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</si>
  <si>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6.Obligaciones a Corto Plazo</t>
  </si>
  <si>
    <t>A. Crédito Multiva</t>
  </si>
  <si>
    <t>TIIE 28 + 0.72</t>
  </si>
  <si>
    <t>B. Crédito Banorte</t>
  </si>
  <si>
    <t>TIIE 28 + 0.85</t>
  </si>
  <si>
    <t>C. Crédito Banorte</t>
  </si>
  <si>
    <t>D. Crédito Santander</t>
  </si>
  <si>
    <t>TIIE 28 + 0.60</t>
  </si>
  <si>
    <t>NA</t>
  </si>
  <si>
    <t>E. Crédito Banorte</t>
  </si>
  <si>
    <t>TIIE 28 + 1.02</t>
  </si>
  <si>
    <t>F. Crédito  Scotiabank Inverlat</t>
  </si>
  <si>
    <t>TIIE 28 + 0.39</t>
  </si>
  <si>
    <t>G. Crédito  Hsbc</t>
  </si>
  <si>
    <t>TIIE 28 + 0.45</t>
  </si>
  <si>
    <t>H. Crédito  Banorte</t>
  </si>
  <si>
    <t>TIIE 28 + 0.50</t>
  </si>
  <si>
    <t>I. Crédito Banorte</t>
  </si>
  <si>
    <t>TIIE 28 + 0.64</t>
  </si>
  <si>
    <t>J. Crédito Banorte</t>
  </si>
  <si>
    <t>TIIE 28 + 0.78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</si>
</sst>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51">
    <xf numFmtId="0" fontId="0" fillId="0" borderId="0" xfId="0"/>
    <xf numFmtId="43" fontId="0" fillId="0" borderId="0" xfId="1" applyFont="1"/>
    <xf numFmtId="43" fontId="0" fillId="0" borderId="0" xfId="0" applyNumberFormat="1"/>
    <xf numFmtId="43" fontId="4" fillId="0" borderId="0" xfId="0" applyNumberFormat="1" applyFont="1"/>
    <xf numFmtId="43" fontId="5" fillId="0" borderId="0" xfId="0" applyNumberFormat="1" applyFont="1"/>
    <xf numFmtId="43" fontId="4" fillId="0" borderId="0" xfId="1" applyFont="1"/>
    <xf numFmtId="43" fontId="4" fillId="0" borderId="1" xfId="1" applyNumberFormat="1" applyFont="1" applyBorder="1"/>
    <xf numFmtId="43" fontId="4" fillId="0" borderId="1" xfId="0" applyNumberFormat="1" applyFont="1" applyBorder="1"/>
    <xf numFmtId="0" fontId="4" fillId="0" borderId="1" xfId="0" applyFont="1" applyBorder="1"/>
    <xf numFmtId="43" fontId="4" fillId="0" borderId="2" xfId="1" applyNumberFormat="1" applyFont="1" applyBorder="1"/>
    <xf numFmtId="43" fontId="6" fillId="0" borderId="2" xfId="1" applyNumberFormat="1" applyFont="1" applyBorder="1"/>
    <xf numFmtId="0" fontId="6" fillId="0" borderId="2" xfId="0" applyFont="1" applyBorder="1" applyAlignment="1">
      <alignment wrapText="1"/>
    </xf>
    <xf numFmtId="0" fontId="4" fillId="0" borderId="2" xfId="0" applyFont="1" applyBorder="1"/>
    <xf numFmtId="0" fontId="6" fillId="0" borderId="2" xfId="0" applyFont="1" applyBorder="1"/>
    <xf numFmtId="43" fontId="4" fillId="0" borderId="2" xfId="1" applyNumberFormat="1" applyFont="1" applyFill="1" applyBorder="1"/>
    <xf numFmtId="43" fontId="6" fillId="2" borderId="2" xfId="1" applyNumberFormat="1" applyFont="1" applyFill="1" applyBorder="1"/>
    <xf numFmtId="0" fontId="4" fillId="0" borderId="2" xfId="0" applyFont="1" applyFill="1" applyBorder="1"/>
    <xf numFmtId="43" fontId="7" fillId="0" borderId="2" xfId="1" applyNumberFormat="1" applyFont="1" applyFill="1" applyBorder="1"/>
    <xf numFmtId="0" fontId="6" fillId="0" borderId="2" xfId="0" applyFont="1" applyFill="1" applyBorder="1"/>
    <xf numFmtId="43" fontId="5" fillId="0" borderId="0" xfId="1" applyFont="1"/>
    <xf numFmtId="4" fontId="6" fillId="0" borderId="2" xfId="1" applyNumberFormat="1" applyFont="1" applyBorder="1"/>
    <xf numFmtId="43" fontId="5" fillId="0" borderId="0" xfId="1" applyFont="1" applyBorder="1"/>
    <xf numFmtId="43" fontId="4" fillId="3" borderId="2" xfId="1" applyNumberFormat="1" applyFont="1" applyFill="1" applyBorder="1"/>
    <xf numFmtId="43" fontId="6" fillId="0" borderId="0" xfId="1" applyFont="1" applyFill="1" applyBorder="1"/>
    <xf numFmtId="43" fontId="8" fillId="0" borderId="2" xfId="1" applyNumberFormat="1" applyFont="1" applyBorder="1"/>
    <xf numFmtId="0" fontId="4" fillId="0" borderId="2" xfId="0" applyFont="1" applyBorder="1" applyAlignment="1">
      <alignment horizontal="left"/>
    </xf>
    <xf numFmtId="43" fontId="0" fillId="0" borderId="0" xfId="1" applyFont="1" applyFill="1"/>
    <xf numFmtId="43" fontId="2" fillId="0" borderId="0" xfId="1" applyFont="1"/>
    <xf numFmtId="43" fontId="6" fillId="0" borderId="3" xfId="1" applyNumberFormat="1" applyFont="1" applyBorder="1"/>
    <xf numFmtId="0" fontId="6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3" applyFont="1" applyAlignment="1">
      <alignment horizontal="center" vertical="center" wrapText="1"/>
    </xf>
    <xf numFmtId="49" fontId="12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3" fontId="13" fillId="2" borderId="4" xfId="3" applyNumberFormat="1" applyFont="1" applyFill="1" applyBorder="1" applyAlignment="1">
      <alignment horizontal="center" vertical="center" wrapText="1"/>
    </xf>
    <xf numFmtId="0" fontId="13" fillId="0" borderId="3" xfId="2" applyFont="1" applyBorder="1" applyAlignment="1">
      <alignment vertical="center" wrapText="1"/>
    </xf>
    <xf numFmtId="3" fontId="13" fillId="0" borderId="3" xfId="2" applyNumberFormat="1" applyFont="1" applyBorder="1" applyAlignment="1">
      <alignment horizontal="right" vertical="center"/>
    </xf>
    <xf numFmtId="0" fontId="13" fillId="0" borderId="2" xfId="2" applyFont="1" applyBorder="1" applyAlignment="1">
      <alignment vertical="center" wrapText="1"/>
    </xf>
    <xf numFmtId="3" fontId="13" fillId="0" borderId="2" xfId="2" applyNumberFormat="1" applyFont="1" applyBorder="1" applyAlignment="1">
      <alignment horizontal="right" vertical="center"/>
    </xf>
    <xf numFmtId="3" fontId="13" fillId="0" borderId="2" xfId="2" applyNumberFormat="1" applyFont="1" applyBorder="1" applyAlignment="1">
      <alignment horizontal="center" vertical="center"/>
    </xf>
    <xf numFmtId="4" fontId="14" fillId="0" borderId="2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3" fontId="13" fillId="0" borderId="1" xfId="2" applyNumberFormat="1" applyFont="1" applyBorder="1" applyAlignment="1">
      <alignment horizontal="right" vertical="center"/>
    </xf>
    <xf numFmtId="3" fontId="13" fillId="0" borderId="1" xfId="2" applyNumberFormat="1" applyFont="1" applyBorder="1" applyAlignment="1">
      <alignment horizontal="center" vertical="center"/>
    </xf>
    <xf numFmtId="4" fontId="13" fillId="0" borderId="1" xfId="2" applyNumberFormat="1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3" fontId="15" fillId="0" borderId="5" xfId="2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2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showGridLines="0" tabSelected="1" zoomScaleNormal="100" workbookViewId="0">
      <selection activeCell="A12" sqref="A12"/>
    </sheetView>
  </sheetViews>
  <sheetFormatPr baseColWidth="10" defaultRowHeight="15" x14ac:dyDescent="0.25"/>
  <cols>
    <col min="1" max="1" width="26" customWidth="1"/>
    <col min="2" max="2" width="14.7109375" customWidth="1"/>
    <col min="3" max="3" width="14.5703125" customWidth="1"/>
    <col min="4" max="4" width="13.85546875" customWidth="1"/>
    <col min="5" max="5" width="13.140625" customWidth="1"/>
    <col min="6" max="6" width="15.5703125" customWidth="1"/>
    <col min="7" max="7" width="14.140625" customWidth="1"/>
    <col min="8" max="8" width="13.140625" customWidth="1"/>
    <col min="9" max="9" width="17.85546875" style="1" bestFit="1" customWidth="1"/>
    <col min="10" max="10" width="16.85546875" bestFit="1" customWidth="1"/>
    <col min="11" max="11" width="15.140625" bestFit="1" customWidth="1"/>
  </cols>
  <sheetData>
    <row r="1" spans="1:11" x14ac:dyDescent="0.25">
      <c r="A1" s="50" t="s">
        <v>36</v>
      </c>
      <c r="B1" s="50"/>
      <c r="C1" s="50"/>
      <c r="D1" s="50"/>
      <c r="E1" s="50"/>
      <c r="F1" s="50"/>
      <c r="G1" s="50"/>
      <c r="H1" s="50"/>
    </row>
    <row r="2" spans="1:11" x14ac:dyDescent="0.25">
      <c r="A2" s="50" t="s">
        <v>35</v>
      </c>
      <c r="B2" s="50"/>
      <c r="C2" s="50"/>
      <c r="D2" s="50"/>
      <c r="E2" s="50"/>
      <c r="F2" s="50"/>
      <c r="G2" s="50"/>
      <c r="H2" s="50"/>
    </row>
    <row r="3" spans="1:11" x14ac:dyDescent="0.25">
      <c r="A3" s="50" t="s">
        <v>34</v>
      </c>
      <c r="B3" s="50"/>
      <c r="C3" s="50"/>
      <c r="D3" s="50"/>
      <c r="E3" s="50"/>
      <c r="F3" s="50"/>
      <c r="G3" s="50"/>
      <c r="H3" s="50"/>
      <c r="J3" s="1"/>
      <c r="K3" s="1"/>
    </row>
    <row r="4" spans="1:11" x14ac:dyDescent="0.25">
      <c r="A4" s="50" t="s">
        <v>33</v>
      </c>
      <c r="B4" s="50"/>
      <c r="C4" s="50"/>
      <c r="D4" s="50"/>
      <c r="E4" s="50"/>
      <c r="F4" s="50"/>
      <c r="G4" s="50"/>
      <c r="H4" s="50"/>
      <c r="J4" s="2"/>
    </row>
    <row r="5" spans="1:11" ht="33.6" customHeight="1" x14ac:dyDescent="0.25">
      <c r="A5" s="30" t="s">
        <v>32</v>
      </c>
      <c r="B5" s="30" t="s">
        <v>31</v>
      </c>
      <c r="C5" s="30" t="s">
        <v>30</v>
      </c>
      <c r="D5" s="30" t="s">
        <v>29</v>
      </c>
      <c r="E5" s="30" t="s">
        <v>28</v>
      </c>
      <c r="F5" s="30" t="s">
        <v>27</v>
      </c>
      <c r="G5" s="30" t="s">
        <v>26</v>
      </c>
      <c r="H5" s="30" t="s">
        <v>25</v>
      </c>
    </row>
    <row r="6" spans="1:11" x14ac:dyDescent="0.25">
      <c r="A6" s="29" t="s">
        <v>24</v>
      </c>
      <c r="B6" s="28">
        <f t="shared" ref="B6:H6" si="0">B7+B23</f>
        <v>12001143674.220001</v>
      </c>
      <c r="C6" s="10">
        <f t="shared" si="0"/>
        <v>5690704498.96</v>
      </c>
      <c r="D6" s="28">
        <f t="shared" si="0"/>
        <v>3233567220.48</v>
      </c>
      <c r="E6" s="9">
        <f t="shared" si="0"/>
        <v>0</v>
      </c>
      <c r="F6" s="28">
        <f t="shared" si="0"/>
        <v>14458280952.700001</v>
      </c>
      <c r="G6" s="28">
        <f t="shared" si="0"/>
        <v>1209692088.4000001</v>
      </c>
      <c r="H6" s="28">
        <f t="shared" si="0"/>
        <v>576043586.17000008</v>
      </c>
    </row>
    <row r="7" spans="1:11" x14ac:dyDescent="0.25">
      <c r="A7" s="13" t="s">
        <v>23</v>
      </c>
      <c r="B7" s="10">
        <f>SUM(B8)</f>
        <v>2586148570</v>
      </c>
      <c r="C7" s="10">
        <f>C8</f>
        <v>2000000000</v>
      </c>
      <c r="D7" s="10">
        <f>SUM(D8)</f>
        <v>2895097899.54</v>
      </c>
      <c r="E7" s="10">
        <f>E8</f>
        <v>0</v>
      </c>
      <c r="F7" s="10">
        <f>F8</f>
        <v>1691050670.46</v>
      </c>
      <c r="G7" s="10">
        <f>G8</f>
        <v>191045859</v>
      </c>
      <c r="H7" s="10">
        <f>H8</f>
        <v>0</v>
      </c>
    </row>
    <row r="8" spans="1:11" x14ac:dyDescent="0.25">
      <c r="A8" s="13" t="s">
        <v>22</v>
      </c>
      <c r="B8" s="10">
        <f>SUM(B9:B19)</f>
        <v>2586148570</v>
      </c>
      <c r="C8" s="10">
        <f>SUM(C9:C19)</f>
        <v>2000000000</v>
      </c>
      <c r="D8" s="10">
        <f>SUM(D9:D19)</f>
        <v>2895097899.54</v>
      </c>
      <c r="E8" s="10">
        <f>SUM(E9:E18)</f>
        <v>0</v>
      </c>
      <c r="F8" s="10">
        <f>SUM(F9:F19)</f>
        <v>1691050670.46</v>
      </c>
      <c r="G8" s="10">
        <f>SUM(G9:G19)</f>
        <v>191045859</v>
      </c>
      <c r="H8" s="10">
        <f>SUM(H9:H19)</f>
        <v>0</v>
      </c>
    </row>
    <row r="9" spans="1:11" x14ac:dyDescent="0.25">
      <c r="A9" s="12" t="s">
        <v>21</v>
      </c>
      <c r="B9" s="9">
        <v>1060648570</v>
      </c>
      <c r="C9" s="9"/>
      <c r="D9" s="9">
        <v>1060648570</v>
      </c>
      <c r="E9" s="9">
        <v>0</v>
      </c>
      <c r="F9" s="9">
        <f t="shared" ref="F9:F19" si="1">B9+C9-D9</f>
        <v>0</v>
      </c>
      <c r="G9" s="24">
        <v>24308950.920000002</v>
      </c>
      <c r="H9" s="9"/>
    </row>
    <row r="10" spans="1:11" x14ac:dyDescent="0.25">
      <c r="A10" s="12" t="s">
        <v>20</v>
      </c>
      <c r="B10" s="9">
        <v>226000000</v>
      </c>
      <c r="C10" s="9"/>
      <c r="D10" s="9">
        <v>226000000</v>
      </c>
      <c r="E10" s="9"/>
      <c r="F10" s="9">
        <f t="shared" si="1"/>
        <v>0</v>
      </c>
      <c r="G10" s="9">
        <v>10102084.140000001</v>
      </c>
      <c r="H10" s="9"/>
    </row>
    <row r="11" spans="1:11" x14ac:dyDescent="0.25">
      <c r="A11" s="25" t="s">
        <v>16</v>
      </c>
      <c r="B11" s="9">
        <v>169500000</v>
      </c>
      <c r="C11" s="9"/>
      <c r="D11" s="9">
        <v>169500000</v>
      </c>
      <c r="E11" s="9"/>
      <c r="F11" s="9">
        <f t="shared" si="1"/>
        <v>0</v>
      </c>
      <c r="G11" s="24">
        <v>7684437.5599999996</v>
      </c>
      <c r="H11" s="9"/>
      <c r="J11" s="1"/>
      <c r="K11" s="1"/>
    </row>
    <row r="12" spans="1:11" x14ac:dyDescent="0.25">
      <c r="A12" s="25" t="s">
        <v>16</v>
      </c>
      <c r="B12" s="9">
        <v>64000000</v>
      </c>
      <c r="C12" s="9"/>
      <c r="D12" s="9">
        <v>64000000</v>
      </c>
      <c r="E12" s="9"/>
      <c r="F12" s="9">
        <f t="shared" si="1"/>
        <v>0</v>
      </c>
      <c r="G12" s="24">
        <v>2657342.37</v>
      </c>
      <c r="H12" s="9"/>
      <c r="I12" s="27"/>
      <c r="J12" s="1"/>
      <c r="K12" s="1"/>
    </row>
    <row r="13" spans="1:11" x14ac:dyDescent="0.25">
      <c r="A13" s="12" t="s">
        <v>19</v>
      </c>
      <c r="B13" s="9">
        <v>96000000</v>
      </c>
      <c r="C13" s="9"/>
      <c r="D13" s="9">
        <v>96000000</v>
      </c>
      <c r="E13" s="9"/>
      <c r="F13" s="9">
        <f t="shared" si="1"/>
        <v>0</v>
      </c>
      <c r="G13" s="24">
        <v>3946383.03</v>
      </c>
      <c r="H13" s="9"/>
      <c r="I13" s="26"/>
      <c r="J13" s="2"/>
      <c r="K13" s="2"/>
    </row>
    <row r="14" spans="1:11" x14ac:dyDescent="0.25">
      <c r="A14" s="25" t="s">
        <v>16</v>
      </c>
      <c r="B14" s="9">
        <v>970000000</v>
      </c>
      <c r="C14" s="9"/>
      <c r="D14" s="9">
        <v>970000000</v>
      </c>
      <c r="E14" s="9"/>
      <c r="F14" s="9">
        <f t="shared" si="1"/>
        <v>0</v>
      </c>
      <c r="G14" s="24">
        <v>56456422.600000001</v>
      </c>
      <c r="H14" s="9"/>
    </row>
    <row r="15" spans="1:11" x14ac:dyDescent="0.25">
      <c r="A15" s="25" t="s">
        <v>18</v>
      </c>
      <c r="B15" s="9"/>
      <c r="C15" s="9">
        <v>400000000</v>
      </c>
      <c r="D15" s="9">
        <v>308949329.54000002</v>
      </c>
      <c r="E15" s="9"/>
      <c r="F15" s="9">
        <f t="shared" si="1"/>
        <v>91050670.459999979</v>
      </c>
      <c r="G15" s="24">
        <v>22732383.350000001</v>
      </c>
      <c r="H15" s="9"/>
    </row>
    <row r="16" spans="1:11" x14ac:dyDescent="0.25">
      <c r="A16" s="25" t="s">
        <v>17</v>
      </c>
      <c r="B16" s="9"/>
      <c r="C16" s="9">
        <v>350000000</v>
      </c>
      <c r="D16" s="9">
        <v>0</v>
      </c>
      <c r="E16" s="9"/>
      <c r="F16" s="9">
        <f t="shared" si="1"/>
        <v>350000000</v>
      </c>
      <c r="G16" s="24">
        <v>17990533.760000002</v>
      </c>
      <c r="H16" s="9"/>
    </row>
    <row r="17" spans="1:10" x14ac:dyDescent="0.25">
      <c r="A17" s="25" t="s">
        <v>16</v>
      </c>
      <c r="B17" s="9"/>
      <c r="C17" s="9">
        <v>500000000</v>
      </c>
      <c r="D17" s="9">
        <v>0</v>
      </c>
      <c r="E17" s="9"/>
      <c r="F17" s="9">
        <f t="shared" si="1"/>
        <v>500000000</v>
      </c>
      <c r="G17" s="24">
        <v>22396866.68</v>
      </c>
      <c r="H17" s="9"/>
    </row>
    <row r="18" spans="1:10" x14ac:dyDescent="0.25">
      <c r="A18" s="25" t="s">
        <v>16</v>
      </c>
      <c r="B18" s="9"/>
      <c r="C18" s="9">
        <v>450000000</v>
      </c>
      <c r="D18" s="9">
        <v>0</v>
      </c>
      <c r="E18" s="9"/>
      <c r="F18" s="9">
        <f t="shared" si="1"/>
        <v>450000000</v>
      </c>
      <c r="G18" s="24">
        <v>18881598.75</v>
      </c>
      <c r="H18" s="9"/>
    </row>
    <row r="19" spans="1:10" x14ac:dyDescent="0.25">
      <c r="A19" s="25" t="s">
        <v>16</v>
      </c>
      <c r="B19" s="9"/>
      <c r="C19" s="9">
        <v>300000000</v>
      </c>
      <c r="D19" s="9">
        <v>0</v>
      </c>
      <c r="E19" s="9"/>
      <c r="F19" s="9">
        <f t="shared" si="1"/>
        <v>300000000</v>
      </c>
      <c r="G19" s="24">
        <v>3888855.84</v>
      </c>
      <c r="H19" s="9"/>
    </row>
    <row r="20" spans="1:10" x14ac:dyDescent="0.25">
      <c r="A20" s="13" t="s">
        <v>15</v>
      </c>
      <c r="B20" s="9">
        <v>0</v>
      </c>
      <c r="C20" s="9">
        <v>0</v>
      </c>
      <c r="D20" s="9">
        <v>0</v>
      </c>
      <c r="E20" s="9">
        <v>0</v>
      </c>
      <c r="F20" s="9"/>
      <c r="G20" s="9">
        <v>0</v>
      </c>
      <c r="H20" s="9">
        <v>0</v>
      </c>
    </row>
    <row r="21" spans="1:10" x14ac:dyDescent="0.25">
      <c r="A21" s="13" t="s">
        <v>14</v>
      </c>
      <c r="B21" s="9">
        <v>0</v>
      </c>
      <c r="C21" s="9">
        <v>0</v>
      </c>
      <c r="D21" s="9">
        <v>0</v>
      </c>
      <c r="E21" s="9">
        <v>0</v>
      </c>
      <c r="F21" s="9"/>
      <c r="G21" s="9">
        <v>0</v>
      </c>
      <c r="H21" s="9">
        <v>0</v>
      </c>
    </row>
    <row r="22" spans="1:10" x14ac:dyDescent="0.25">
      <c r="A22" s="12"/>
      <c r="B22" s="9"/>
      <c r="C22" s="9"/>
      <c r="D22" s="9"/>
      <c r="E22" s="9"/>
      <c r="F22" s="9"/>
      <c r="G22" s="9"/>
      <c r="H22" s="9"/>
    </row>
    <row r="23" spans="1:10" x14ac:dyDescent="0.25">
      <c r="A23" s="13" t="s">
        <v>13</v>
      </c>
      <c r="B23" s="10">
        <f t="shared" ref="B23:H23" si="2">B24+B31</f>
        <v>9414995104.2200012</v>
      </c>
      <c r="C23" s="10">
        <f t="shared" si="2"/>
        <v>3690704498.96</v>
      </c>
      <c r="D23" s="10">
        <f t="shared" si="2"/>
        <v>338469320.94</v>
      </c>
      <c r="E23" s="9">
        <f t="shared" si="2"/>
        <v>0</v>
      </c>
      <c r="F23" s="10">
        <f t="shared" si="2"/>
        <v>12767230282.24</v>
      </c>
      <c r="G23" s="10">
        <f t="shared" si="2"/>
        <v>1018646229.4</v>
      </c>
      <c r="H23" s="10">
        <f t="shared" si="2"/>
        <v>576043586.17000008</v>
      </c>
    </row>
    <row r="24" spans="1:10" x14ac:dyDescent="0.25">
      <c r="A24" s="13" t="s">
        <v>12</v>
      </c>
      <c r="B24" s="10">
        <f t="shared" ref="B24:H24" si="3">SUM(B25:B30)</f>
        <v>9414995104.2200012</v>
      </c>
      <c r="C24" s="10">
        <f t="shared" si="3"/>
        <v>3690704498.96</v>
      </c>
      <c r="D24" s="10">
        <f t="shared" si="3"/>
        <v>338469320.94</v>
      </c>
      <c r="E24" s="10">
        <f t="shared" si="3"/>
        <v>0</v>
      </c>
      <c r="F24" s="10">
        <f t="shared" si="3"/>
        <v>12767230282.24</v>
      </c>
      <c r="G24" s="10">
        <f t="shared" si="3"/>
        <v>1018646229.4</v>
      </c>
      <c r="H24" s="10">
        <f t="shared" si="3"/>
        <v>576043586.17000008</v>
      </c>
      <c r="I24" s="23"/>
      <c r="J24" s="2"/>
    </row>
    <row r="25" spans="1:10" x14ac:dyDescent="0.25">
      <c r="A25" s="12" t="s">
        <v>11</v>
      </c>
      <c r="B25" s="9">
        <v>1118192355.79</v>
      </c>
      <c r="C25" s="9"/>
      <c r="D25" s="9">
        <v>72124699.879999995</v>
      </c>
      <c r="E25" s="9">
        <v>0</v>
      </c>
      <c r="F25" s="9">
        <f t="shared" ref="F25:F30" si="4">B25+C25-D25+E25</f>
        <v>1046067655.91</v>
      </c>
      <c r="G25" s="9">
        <v>85934524.930000007</v>
      </c>
      <c r="H25" s="22">
        <v>968141.7</v>
      </c>
      <c r="I25" s="19"/>
      <c r="J25" s="4"/>
    </row>
    <row r="26" spans="1:10" x14ac:dyDescent="0.25">
      <c r="A26" s="12" t="s">
        <v>10</v>
      </c>
      <c r="B26" s="9">
        <v>179760371.68000001</v>
      </c>
      <c r="C26" s="9">
        <v>82015650.030000001</v>
      </c>
      <c r="D26" s="9">
        <v>16422031.76</v>
      </c>
      <c r="E26" s="9">
        <v>0</v>
      </c>
      <c r="F26" s="9">
        <f t="shared" si="4"/>
        <v>245353989.95000002</v>
      </c>
      <c r="G26" s="9">
        <v>17950644.27</v>
      </c>
      <c r="H26" s="9">
        <v>3714238.96</v>
      </c>
      <c r="I26" s="19"/>
      <c r="J26" s="4"/>
    </row>
    <row r="27" spans="1:10" x14ac:dyDescent="0.25">
      <c r="A27" s="12" t="s">
        <v>9</v>
      </c>
      <c r="B27" s="9">
        <v>4933009428.7700005</v>
      </c>
      <c r="C27" s="9"/>
      <c r="D27" s="9">
        <v>120429423.14</v>
      </c>
      <c r="E27" s="9">
        <v>0</v>
      </c>
      <c r="F27" s="9">
        <f t="shared" si="4"/>
        <v>4812580005.6300001</v>
      </c>
      <c r="G27" s="9">
        <v>441117712.00999999</v>
      </c>
      <c r="H27" s="9">
        <v>168613662.56999999</v>
      </c>
      <c r="I27" s="21"/>
      <c r="J27" s="19"/>
    </row>
    <row r="28" spans="1:10" x14ac:dyDescent="0.25">
      <c r="A28" s="12" t="s">
        <v>8</v>
      </c>
      <c r="B28" s="9">
        <v>2146244554.3399999</v>
      </c>
      <c r="C28" s="9"/>
      <c r="D28" s="9">
        <v>51969669.479999997</v>
      </c>
      <c r="E28" s="9">
        <v>0</v>
      </c>
      <c r="F28" s="9">
        <f t="shared" si="4"/>
        <v>2094274884.8599999</v>
      </c>
      <c r="G28" s="9">
        <v>194194977.16999999</v>
      </c>
      <c r="H28" s="9">
        <v>74251582.909999996</v>
      </c>
      <c r="I28" s="21"/>
      <c r="J28" s="19"/>
    </row>
    <row r="29" spans="1:10" x14ac:dyDescent="0.25">
      <c r="A29" s="12" t="s">
        <v>7</v>
      </c>
      <c r="B29" s="9">
        <v>339182793.63999999</v>
      </c>
      <c r="C29" s="9">
        <v>3608688848.9299998</v>
      </c>
      <c r="D29" s="9">
        <v>60607296.68</v>
      </c>
      <c r="E29" s="9">
        <v>0</v>
      </c>
      <c r="F29" s="9">
        <f t="shared" si="4"/>
        <v>3887264345.8899999</v>
      </c>
      <c r="G29" s="9">
        <v>213603625.09</v>
      </c>
      <c r="H29" s="9">
        <v>244868182.97</v>
      </c>
      <c r="I29" s="21"/>
      <c r="J29" s="19"/>
    </row>
    <row r="30" spans="1:10" x14ac:dyDescent="0.25">
      <c r="A30" s="12" t="s">
        <v>6</v>
      </c>
      <c r="B30" s="9">
        <v>698605600</v>
      </c>
      <c r="C30" s="9"/>
      <c r="D30" s="9">
        <v>16916200</v>
      </c>
      <c r="E30" s="9">
        <v>0</v>
      </c>
      <c r="F30" s="9">
        <f t="shared" si="4"/>
        <v>681689400</v>
      </c>
      <c r="G30" s="9">
        <v>65844745.93</v>
      </c>
      <c r="H30" s="9">
        <v>83627777.060000002</v>
      </c>
      <c r="I30" s="21"/>
      <c r="J30" s="19"/>
    </row>
    <row r="31" spans="1:10" x14ac:dyDescent="0.25">
      <c r="A31" s="13" t="s">
        <v>5</v>
      </c>
      <c r="B31" s="10"/>
      <c r="C31" s="10"/>
      <c r="D31" s="10"/>
      <c r="E31" s="9"/>
      <c r="F31" s="20"/>
      <c r="G31" s="10"/>
      <c r="H31" s="10"/>
      <c r="I31" s="19"/>
      <c r="J31" s="19"/>
    </row>
    <row r="32" spans="1:10" x14ac:dyDescent="0.25">
      <c r="A32" s="13" t="s">
        <v>4</v>
      </c>
      <c r="B32" s="9"/>
      <c r="C32" s="9"/>
      <c r="D32" s="9"/>
      <c r="E32" s="9"/>
      <c r="F32" s="9"/>
      <c r="G32" s="9"/>
      <c r="H32" s="9"/>
    </row>
    <row r="33" spans="1:8" ht="10.5" customHeight="1" x14ac:dyDescent="0.25">
      <c r="A33" s="12"/>
      <c r="B33" s="9"/>
      <c r="C33" s="9"/>
      <c r="D33" s="9"/>
      <c r="E33" s="9"/>
      <c r="F33" s="9"/>
      <c r="G33" s="9"/>
      <c r="H33" s="9"/>
    </row>
    <row r="34" spans="1:8" x14ac:dyDescent="0.25">
      <c r="A34" s="18" t="s">
        <v>3</v>
      </c>
      <c r="B34" s="17">
        <v>10149355709.790001</v>
      </c>
      <c r="C34" s="14"/>
      <c r="D34" s="14"/>
      <c r="E34" s="14"/>
      <c r="F34" s="14">
        <v>8173029394</v>
      </c>
      <c r="G34" s="14"/>
      <c r="H34" s="14"/>
    </row>
    <row r="35" spans="1:8" x14ac:dyDescent="0.25">
      <c r="A35" s="16"/>
      <c r="B35" s="14"/>
      <c r="C35" s="14"/>
      <c r="D35" s="14"/>
      <c r="E35" s="14"/>
      <c r="F35" s="14"/>
      <c r="G35" s="14"/>
      <c r="H35" s="14"/>
    </row>
    <row r="36" spans="1:8" ht="23.25" x14ac:dyDescent="0.25">
      <c r="A36" s="11" t="s">
        <v>2</v>
      </c>
      <c r="B36" s="15">
        <f t="shared" ref="B36:H36" si="5">B6+B34</f>
        <v>22150499384.010002</v>
      </c>
      <c r="C36" s="15">
        <f t="shared" si="5"/>
        <v>5690704498.96</v>
      </c>
      <c r="D36" s="15">
        <f t="shared" si="5"/>
        <v>3233567220.48</v>
      </c>
      <c r="E36" s="15">
        <f t="shared" si="5"/>
        <v>0</v>
      </c>
      <c r="F36" s="15">
        <f t="shared" si="5"/>
        <v>22631310346.700001</v>
      </c>
      <c r="G36" s="15">
        <f t="shared" si="5"/>
        <v>1209692088.4000001</v>
      </c>
      <c r="H36" s="15">
        <f t="shared" si="5"/>
        <v>576043586.17000008</v>
      </c>
    </row>
    <row r="37" spans="1:8" ht="11.25" customHeight="1" x14ac:dyDescent="0.25">
      <c r="A37" s="12"/>
      <c r="B37" s="14"/>
      <c r="C37" s="14"/>
      <c r="D37" s="14"/>
      <c r="E37" s="14"/>
      <c r="F37" s="14"/>
      <c r="G37" s="14"/>
      <c r="H37" s="14"/>
    </row>
    <row r="38" spans="1:8" x14ac:dyDescent="0.25">
      <c r="A38" s="13" t="s">
        <v>1</v>
      </c>
      <c r="B38" s="9"/>
      <c r="C38" s="9"/>
      <c r="D38" s="9"/>
      <c r="E38" s="9"/>
      <c r="F38" s="9"/>
      <c r="G38" s="9"/>
      <c r="H38" s="9"/>
    </row>
    <row r="39" spans="1:8" ht="9" customHeight="1" x14ac:dyDescent="0.25">
      <c r="A39" s="12"/>
      <c r="B39" s="9"/>
      <c r="C39" s="9"/>
      <c r="D39" s="9"/>
      <c r="E39" s="9"/>
      <c r="F39" s="9"/>
      <c r="G39" s="9"/>
      <c r="H39" s="9"/>
    </row>
    <row r="40" spans="1:8" ht="23.25" x14ac:dyDescent="0.25">
      <c r="A40" s="11" t="s">
        <v>0</v>
      </c>
      <c r="B40" s="10"/>
      <c r="C40" s="9"/>
      <c r="D40" s="9"/>
      <c r="E40" s="9"/>
      <c r="F40" s="10"/>
      <c r="G40" s="9"/>
      <c r="H40" s="9"/>
    </row>
    <row r="41" spans="1:8" x14ac:dyDescent="0.25">
      <c r="A41" s="8"/>
      <c r="B41" s="7"/>
      <c r="C41" s="6"/>
      <c r="D41" s="6"/>
      <c r="E41" s="6"/>
      <c r="F41" s="6"/>
      <c r="G41" s="6"/>
      <c r="H41" s="6"/>
    </row>
    <row r="42" spans="1:8" x14ac:dyDescent="0.25">
      <c r="E42" s="5"/>
      <c r="F42" s="5"/>
    </row>
    <row r="43" spans="1:8" x14ac:dyDescent="0.25">
      <c r="D43" s="2"/>
      <c r="E43" s="4"/>
      <c r="F43" s="3"/>
      <c r="G43" s="3"/>
      <c r="H43" s="3"/>
    </row>
    <row r="44" spans="1:8" x14ac:dyDescent="0.25">
      <c r="E44" s="2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BA22-47D8-42D3-835E-929627E58DA3}">
  <dimension ref="A1:H20"/>
  <sheetViews>
    <sheetView workbookViewId="0">
      <selection activeCell="I16" sqref="I16"/>
    </sheetView>
  </sheetViews>
  <sheetFormatPr baseColWidth="10" defaultRowHeight="15" x14ac:dyDescent="0.25"/>
  <cols>
    <col min="1" max="1" width="26.28515625" customWidth="1"/>
    <col min="2" max="2" width="12.7109375" bestFit="1" customWidth="1"/>
    <col min="4" max="4" width="12.7109375" customWidth="1"/>
    <col min="5" max="5" width="13" customWidth="1"/>
  </cols>
  <sheetData>
    <row r="1" spans="1:8" x14ac:dyDescent="0.25">
      <c r="A1" s="50" t="s">
        <v>36</v>
      </c>
      <c r="B1" s="50"/>
      <c r="C1" s="50"/>
      <c r="D1" s="50"/>
      <c r="E1" s="50"/>
      <c r="F1" s="50"/>
      <c r="G1" s="31"/>
      <c r="H1" s="31"/>
    </row>
    <row r="2" spans="1:8" x14ac:dyDescent="0.25">
      <c r="A2" s="50" t="s">
        <v>37</v>
      </c>
      <c r="B2" s="50"/>
      <c r="C2" s="50"/>
      <c r="D2" s="50"/>
      <c r="E2" s="50"/>
      <c r="F2" s="50"/>
      <c r="G2" s="31"/>
      <c r="H2" s="31"/>
    </row>
    <row r="3" spans="1:8" x14ac:dyDescent="0.25">
      <c r="A3" s="50" t="s">
        <v>34</v>
      </c>
      <c r="B3" s="50"/>
      <c r="C3" s="50"/>
      <c r="D3" s="50"/>
      <c r="E3" s="50"/>
      <c r="F3" s="50"/>
      <c r="G3" s="31"/>
      <c r="H3" s="31"/>
    </row>
    <row r="4" spans="1:8" x14ac:dyDescent="0.25">
      <c r="A4" s="50" t="s">
        <v>33</v>
      </c>
      <c r="B4" s="50"/>
      <c r="C4" s="50"/>
      <c r="D4" s="50"/>
      <c r="E4" s="50"/>
      <c r="F4" s="50"/>
      <c r="G4" s="31"/>
      <c r="H4" s="31"/>
    </row>
    <row r="5" spans="1:8" x14ac:dyDescent="0.25">
      <c r="A5" s="32"/>
      <c r="B5" s="33"/>
      <c r="C5" s="34"/>
      <c r="D5" s="34"/>
      <c r="E5" s="33"/>
      <c r="F5" s="33"/>
    </row>
    <row r="6" spans="1:8" ht="36" x14ac:dyDescent="0.25">
      <c r="A6" s="35" t="s">
        <v>38</v>
      </c>
      <c r="B6" s="36" t="s">
        <v>39</v>
      </c>
      <c r="C6" s="36" t="s">
        <v>40</v>
      </c>
      <c r="D6" s="36" t="s">
        <v>41</v>
      </c>
      <c r="E6" s="36" t="s">
        <v>42</v>
      </c>
      <c r="F6" s="36" t="s">
        <v>43</v>
      </c>
    </row>
    <row r="7" spans="1:8" x14ac:dyDescent="0.25">
      <c r="A7" s="37" t="s">
        <v>44</v>
      </c>
      <c r="B7" s="38"/>
      <c r="C7" s="38"/>
      <c r="D7" s="38"/>
      <c r="E7" s="38"/>
      <c r="F7" s="38"/>
    </row>
    <row r="8" spans="1:8" x14ac:dyDescent="0.25">
      <c r="A8" s="39" t="s">
        <v>45</v>
      </c>
      <c r="B8" s="40">
        <v>400000000</v>
      </c>
      <c r="C8" s="41">
        <v>12</v>
      </c>
      <c r="D8" s="41" t="s">
        <v>46</v>
      </c>
      <c r="E8" s="41">
        <v>1067200</v>
      </c>
      <c r="F8" s="42">
        <v>9.6</v>
      </c>
    </row>
    <row r="9" spans="1:8" x14ac:dyDescent="0.25">
      <c r="A9" s="39" t="s">
        <v>47</v>
      </c>
      <c r="B9" s="40">
        <v>300000000</v>
      </c>
      <c r="C9" s="41">
        <v>12</v>
      </c>
      <c r="D9" s="41" t="s">
        <v>48</v>
      </c>
      <c r="E9" s="41">
        <v>2331600</v>
      </c>
      <c r="F9" s="42">
        <v>10.5</v>
      </c>
    </row>
    <row r="10" spans="1:8" x14ac:dyDescent="0.25">
      <c r="A10" s="39" t="s">
        <v>49</v>
      </c>
      <c r="B10" s="40">
        <v>100000000</v>
      </c>
      <c r="C10" s="41">
        <v>12</v>
      </c>
      <c r="D10" s="41" t="s">
        <v>48</v>
      </c>
      <c r="E10" s="41">
        <v>777200</v>
      </c>
      <c r="F10" s="42">
        <v>11.05</v>
      </c>
    </row>
    <row r="11" spans="1:8" x14ac:dyDescent="0.25">
      <c r="A11" s="39" t="s">
        <v>50</v>
      </c>
      <c r="B11" s="40">
        <v>150000000</v>
      </c>
      <c r="C11" s="41">
        <v>12</v>
      </c>
      <c r="D11" s="41" t="s">
        <v>51</v>
      </c>
      <c r="E11" s="41" t="s">
        <v>52</v>
      </c>
      <c r="F11" s="42">
        <v>8.7799999999999994</v>
      </c>
    </row>
    <row r="12" spans="1:8" x14ac:dyDescent="0.25">
      <c r="A12" s="39" t="s">
        <v>53</v>
      </c>
      <c r="B12" s="40">
        <v>1000000000</v>
      </c>
      <c r="C12" s="41">
        <v>12</v>
      </c>
      <c r="D12" s="41" t="s">
        <v>54</v>
      </c>
      <c r="E12" s="41">
        <v>10440000</v>
      </c>
      <c r="F12" s="42">
        <v>11.51</v>
      </c>
    </row>
    <row r="13" spans="1:8" x14ac:dyDescent="0.25">
      <c r="A13" s="39" t="s">
        <v>55</v>
      </c>
      <c r="B13" s="40">
        <v>400000000</v>
      </c>
      <c r="C13" s="41">
        <v>12</v>
      </c>
      <c r="D13" s="41" t="s">
        <v>56</v>
      </c>
      <c r="E13" s="41" t="s">
        <v>52</v>
      </c>
      <c r="F13" s="42">
        <v>8.81</v>
      </c>
    </row>
    <row r="14" spans="1:8" x14ac:dyDescent="0.25">
      <c r="A14" s="39" t="s">
        <v>57</v>
      </c>
      <c r="B14" s="40">
        <v>350000000</v>
      </c>
      <c r="C14" s="41">
        <v>12</v>
      </c>
      <c r="D14" s="41" t="s">
        <v>58</v>
      </c>
      <c r="E14" s="41" t="s">
        <v>52</v>
      </c>
      <c r="F14" s="42">
        <v>8.8699999999999992</v>
      </c>
    </row>
    <row r="15" spans="1:8" x14ac:dyDescent="0.25">
      <c r="A15" s="39" t="s">
        <v>59</v>
      </c>
      <c r="B15" s="40">
        <v>500000000</v>
      </c>
      <c r="C15" s="41">
        <v>12</v>
      </c>
      <c r="D15" s="41" t="s">
        <v>60</v>
      </c>
      <c r="E15" s="41" t="s">
        <v>52</v>
      </c>
      <c r="F15" s="42">
        <v>8.92</v>
      </c>
    </row>
    <row r="16" spans="1:8" x14ac:dyDescent="0.25">
      <c r="A16" s="39" t="s">
        <v>61</v>
      </c>
      <c r="B16" s="40">
        <v>450000000</v>
      </c>
      <c r="C16" s="41">
        <v>12</v>
      </c>
      <c r="D16" s="41" t="s">
        <v>62</v>
      </c>
      <c r="E16" s="41" t="s">
        <v>52</v>
      </c>
      <c r="F16" s="42">
        <v>9.06</v>
      </c>
    </row>
    <row r="17" spans="1:6" x14ac:dyDescent="0.25">
      <c r="A17" s="43" t="s">
        <v>63</v>
      </c>
      <c r="B17" s="44">
        <v>300000000</v>
      </c>
      <c r="C17" s="45">
        <v>12</v>
      </c>
      <c r="D17" s="44" t="s">
        <v>64</v>
      </c>
      <c r="E17" s="45" t="s">
        <v>52</v>
      </c>
      <c r="F17" s="46">
        <v>8.2100000000000009</v>
      </c>
    </row>
    <row r="18" spans="1:6" x14ac:dyDescent="0.25">
      <c r="A18" s="47"/>
      <c r="B18" s="48"/>
      <c r="C18" s="48"/>
      <c r="D18" s="48"/>
      <c r="E18" s="48"/>
      <c r="F18" s="48"/>
    </row>
    <row r="19" spans="1:6" x14ac:dyDescent="0.25">
      <c r="E19" s="49"/>
    </row>
    <row r="20" spans="1:6" x14ac:dyDescent="0.25">
      <c r="E20" s="49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LDF IADPyOP A</vt:lpstr>
      <vt:lpstr>LDF IADPyOP B OCP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zapata</dc:creator>
  <cp:lastModifiedBy>Luz María Ortiz</cp:lastModifiedBy>
  <dcterms:created xsi:type="dcterms:W3CDTF">2020-05-05T03:07:11Z</dcterms:created>
  <dcterms:modified xsi:type="dcterms:W3CDTF">2020-05-05T15:31:03Z</dcterms:modified>
</cp:coreProperties>
</file>